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30" windowWidth="8400" windowHeight="4440"/>
  </bookViews>
  <sheets>
    <sheet name="Model" sheetId="1" r:id="rId1"/>
    <sheet name="Model_STS" sheetId="3" state="veryHidden" r:id="rId2"/>
    <sheet name="STS_1" sheetId="4" r:id="rId3"/>
  </sheets>
  <definedNames>
    <definedName name="AcresAvail">Model!$B$16:$C$16</definedName>
    <definedName name="AcresPlanted">Model!$B$12:$C$13</definedName>
    <definedName name="AcresUsed">Model!$B$14:$C$14</definedName>
    <definedName name="ChartData" localSheetId="2">STS_1!$K$5:$K$15</definedName>
    <definedName name="InputValues" localSheetId="2">STS_1!$A$5:$A$15</definedName>
    <definedName name="OutputAddresses" localSheetId="2">STS_1!$B$4</definedName>
    <definedName name="OutputValues" localSheetId="2">STS_1!$B$5:$B$15</definedName>
    <definedName name="ReqdYields">Model!$F$12:$F$13</definedName>
    <definedName name="solver_adj" localSheetId="0" hidden="1">Model!$B$12:$C$13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Model!$B$14:$C$14</definedName>
    <definedName name="solver_lhs2" localSheetId="0" hidden="1">Model!$D$12:$D$13</definedName>
    <definedName name="solver_lhs3" localSheetId="0" hidden="1">Model!$B$12:$C$13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Model!$B$16:$C$16</definedName>
    <definedName name="solver_rhs2" localSheetId="0" hidden="1">Model!$F$12:$F$13</definedName>
    <definedName name="solver_rhs3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Model!$B$18</definedName>
    <definedName name="Yields">Model!$D$12:$D$13</definedName>
  </definedNames>
  <calcPr calcId="152511" iterate="1"/>
</workbook>
</file>

<file path=xl/calcChain.xml><?xml version="1.0" encoding="utf-8"?>
<calcChain xmlns="http://schemas.openxmlformats.org/spreadsheetml/2006/main">
  <c r="K1" i="4" l="1"/>
  <c r="J4" i="4"/>
  <c r="K12" i="4" s="1"/>
  <c r="F12" i="1"/>
  <c r="F13" i="1"/>
  <c r="B18" i="1"/>
  <c r="D12" i="1"/>
  <c r="D13" i="1"/>
  <c r="B14" i="1"/>
  <c r="C14" i="1"/>
  <c r="K5" i="4" l="1"/>
  <c r="K9" i="4"/>
  <c r="K13" i="4"/>
  <c r="K6" i="4"/>
  <c r="K10" i="4"/>
  <c r="K14" i="4"/>
  <c r="K7" i="4"/>
  <c r="K11" i="4"/>
  <c r="K15" i="4"/>
  <c r="K8" i="4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<sst xmlns="http://schemas.openxmlformats.org/spreadsheetml/2006/main" count="48" uniqueCount="36">
  <si>
    <t>Bushels per acre</t>
  </si>
  <si>
    <t>Farm 1</t>
  </si>
  <si>
    <t>Farm 2</t>
  </si>
  <si>
    <t>Corn</t>
  </si>
  <si>
    <t>Wheat</t>
  </si>
  <si>
    <t>Cost per acre</t>
  </si>
  <si>
    <t>Acres to plant</t>
  </si>
  <si>
    <t>Yield</t>
  </si>
  <si>
    <t>Required</t>
  </si>
  <si>
    <t>&gt;=</t>
  </si>
  <si>
    <t>Acres used</t>
  </si>
  <si>
    <t>&lt;=</t>
  </si>
  <si>
    <t>Acres available</t>
  </si>
  <si>
    <t>Total cost</t>
  </si>
  <si>
    <t>Original reqts</t>
  </si>
  <si>
    <t>Percentage change in both</t>
  </si>
  <si>
    <t>$J$12</t>
  </si>
  <si>
    <t>$B$18</t>
  </si>
  <si>
    <t>Range names used:</t>
  </si>
  <si>
    <t>AcresAvail</t>
  </si>
  <si>
    <t>AcresPlanted</t>
  </si>
  <si>
    <t>AcresUsed</t>
  </si>
  <si>
    <t>ReqdYields</t>
  </si>
  <si>
    <t>TotCost</t>
  </si>
  <si>
    <t>Yields</t>
  </si>
  <si>
    <t>=Model!$B$16:$C$16</t>
  </si>
  <si>
    <t>=Model!$B$12:$C$13</t>
  </si>
  <si>
    <t>=Model!$B$14:$C$14</t>
  </si>
  <si>
    <t>=Model!$F$12:$F$13</t>
  </si>
  <si>
    <t>=Model!$B$18</t>
  </si>
  <si>
    <t>=Model!$D$12:$D$13</t>
  </si>
  <si>
    <t>Pct change in reqts</t>
  </si>
  <si>
    <t>Oneway analysis for Solver model in Model worksheet</t>
  </si>
  <si>
    <t>Pct change in reqts (cell $J$12) values along side, output cell(s) along top</t>
  </si>
  <si>
    <t>Data for chart</t>
  </si>
  <si>
    <t>Wheat and corn farming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</si>
</sst>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3" fillId="2" borderId="0" xfId="0" applyFont="1" applyFill="1" applyBorder="1"/>
    <xf numFmtId="164" fontId="3" fillId="2" borderId="0" xfId="0" applyNumberFormat="1" applyFont="1" applyFill="1" applyBorder="1"/>
    <xf numFmtId="0" fontId="3" fillId="3" borderId="0" xfId="0" applyFont="1" applyFill="1" applyBorder="1"/>
    <xf numFmtId="165" fontId="3" fillId="3" borderId="0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Border="1"/>
    <xf numFmtId="9" fontId="3" fillId="0" borderId="0" xfId="0" applyNumberFormat="1" applyFont="1"/>
    <xf numFmtId="165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4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Pct change in reqts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STS_1!$A$5:$A$15</c:f>
              <c:numCache>
                <c:formatCode>0%</c:formatCode>
                <c:ptCount val="11"/>
                <c:pt idx="0">
                  <c:v>-0.5</c:v>
                </c:pt>
                <c:pt idx="1">
                  <c:v>-0.40000000596046448</c:v>
                </c:pt>
                <c:pt idx="2">
                  <c:v>-0.30000001192092896</c:v>
                </c:pt>
                <c:pt idx="3">
                  <c:v>-0.19999998807907104</c:v>
                </c:pt>
                <c:pt idx="4">
                  <c:v>-9.9999994039535522E-2</c:v>
                </c:pt>
                <c:pt idx="5">
                  <c:v>7.4505805969238281E-9</c:v>
                </c:pt>
                <c:pt idx="6">
                  <c:v>0.10000000894069672</c:v>
                </c:pt>
                <c:pt idx="7">
                  <c:v>0.20000001788139343</c:v>
                </c:pt>
                <c:pt idx="8">
                  <c:v>0.30000001192092896</c:v>
                </c:pt>
                <c:pt idx="9">
                  <c:v>0.40000000596046448</c:v>
                </c:pt>
                <c:pt idx="10">
                  <c:v>0.5</c:v>
                </c:pt>
              </c:numCache>
            </c:numRef>
          </c:cat>
          <c:val>
            <c:numRef>
              <c:f>STS_1!$K$5:$K$15</c:f>
              <c:numCache>
                <c:formatCode>General</c:formatCode>
                <c:ptCount val="11"/>
                <c:pt idx="0">
                  <c:v>1883.65</c:v>
                </c:pt>
                <c:pt idx="1">
                  <c:v>2260.38</c:v>
                </c:pt>
                <c:pt idx="2">
                  <c:v>2637.12</c:v>
                </c:pt>
                <c:pt idx="3">
                  <c:v>3013.85</c:v>
                </c:pt>
                <c:pt idx="4">
                  <c:v>3390.58</c:v>
                </c:pt>
                <c:pt idx="5">
                  <c:v>3767.31</c:v>
                </c:pt>
                <c:pt idx="6">
                  <c:v>4144.04</c:v>
                </c:pt>
                <c:pt idx="7">
                  <c:v>4520.7700000000004</c:v>
                </c:pt>
                <c:pt idx="8">
                  <c:v>4897.5</c:v>
                </c:pt>
                <c:pt idx="9">
                  <c:v>5274.23</c:v>
                </c:pt>
                <c:pt idx="10">
                  <c:v>5650.96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11928"/>
        <c:axId val="391812320"/>
      </c:lineChart>
      <c:catAx>
        <c:axId val="39181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change in reqts ($J$12)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391812320"/>
        <c:crosses val="autoZero"/>
        <c:auto val="1"/>
        <c:lblAlgn val="ctr"/>
        <c:lblOffset val="100"/>
        <c:noMultiLvlLbl val="0"/>
      </c:catAx>
      <c:valAx>
        <c:axId val="39181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811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18</xdr:row>
      <xdr:rowOff>104775</xdr:rowOff>
    </xdr:from>
    <xdr:to>
      <xdr:col>18</xdr:col>
      <xdr:colOff>0</xdr:colOff>
      <xdr:row>36</xdr:row>
      <xdr:rowOff>47625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6</xdr:row>
      <xdr:rowOff>104776</xdr:rowOff>
    </xdr:from>
    <xdr:to>
      <xdr:col>6</xdr:col>
      <xdr:colOff>15240</xdr:colOff>
      <xdr:row>9</xdr:row>
      <xdr:rowOff>121920</xdr:rowOff>
    </xdr:to>
    <xdr:sp macro="" textlink="">
      <xdr:nvSpPr>
        <xdr:cNvPr id="4" name="TextBox 3"/>
        <xdr:cNvSpPr txBox="1"/>
      </xdr:nvSpPr>
      <xdr:spPr>
        <a:xfrm>
          <a:off x="2047875" y="1529716"/>
          <a:ext cx="1624965" cy="56578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total cost increases linearly over this range.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68580</xdr:rowOff>
    </xdr:to>
    <xdr:sp macro="" textlink="">
      <xdr:nvSpPr>
        <xdr:cNvPr id="5" name="TextBox 4"/>
        <xdr:cNvSpPr txBox="1"/>
      </xdr:nvSpPr>
      <xdr:spPr>
        <a:xfrm>
          <a:off x="73152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9"/>
  <sheetViews>
    <sheetView tabSelected="1" workbookViewId="0"/>
  </sheetViews>
  <sheetFormatPr defaultColWidth="9.140625" defaultRowHeight="15" x14ac:dyDescent="0.25"/>
  <cols>
    <col min="1" max="1" width="14.85546875" style="2" customWidth="1"/>
    <col min="2" max="5" width="9.140625" style="2"/>
    <col min="6" max="6" width="12.5703125" style="2" customWidth="1"/>
    <col min="7" max="7" width="9.140625" style="2"/>
    <col min="8" max="8" width="11.28515625" style="2" customWidth="1"/>
    <col min="9" max="16384" width="9.140625" style="2"/>
  </cols>
  <sheetData>
    <row r="1" spans="1:10" x14ac:dyDescent="0.25">
      <c r="A1" s="1" t="s">
        <v>35</v>
      </c>
      <c r="F1" s="1" t="s">
        <v>18</v>
      </c>
    </row>
    <row r="2" spans="1:10" x14ac:dyDescent="0.25">
      <c r="F2" s="3" t="s">
        <v>19</v>
      </c>
      <c r="G2" s="3" t="s">
        <v>25</v>
      </c>
    </row>
    <row r="3" spans="1:10" x14ac:dyDescent="0.25">
      <c r="A3" s="2" t="s">
        <v>0</v>
      </c>
      <c r="B3" s="4" t="s">
        <v>1</v>
      </c>
      <c r="C3" s="4" t="s">
        <v>2</v>
      </c>
      <c r="F3" s="3" t="s">
        <v>20</v>
      </c>
      <c r="G3" s="3" t="s">
        <v>26</v>
      </c>
    </row>
    <row r="4" spans="1:10" x14ac:dyDescent="0.25">
      <c r="A4" s="2" t="s">
        <v>3</v>
      </c>
      <c r="B4" s="5">
        <v>500</v>
      </c>
      <c r="C4" s="5">
        <v>650</v>
      </c>
      <c r="F4" s="3" t="s">
        <v>21</v>
      </c>
      <c r="G4" s="3" t="s">
        <v>27</v>
      </c>
    </row>
    <row r="5" spans="1:10" x14ac:dyDescent="0.25">
      <c r="A5" s="2" t="s">
        <v>4</v>
      </c>
      <c r="B5" s="5">
        <v>400</v>
      </c>
      <c r="C5" s="5">
        <v>350</v>
      </c>
      <c r="F5" s="3" t="s">
        <v>22</v>
      </c>
      <c r="G5" s="3" t="s">
        <v>28</v>
      </c>
    </row>
    <row r="6" spans="1:10" x14ac:dyDescent="0.25">
      <c r="F6" s="3" t="s">
        <v>23</v>
      </c>
      <c r="G6" s="3" t="s">
        <v>29</v>
      </c>
    </row>
    <row r="7" spans="1:10" x14ac:dyDescent="0.25">
      <c r="A7" s="2" t="s">
        <v>5</v>
      </c>
      <c r="B7" s="4" t="s">
        <v>1</v>
      </c>
      <c r="C7" s="4" t="s">
        <v>2</v>
      </c>
      <c r="F7" s="3" t="s">
        <v>24</v>
      </c>
      <c r="G7" s="3" t="s">
        <v>30</v>
      </c>
    </row>
    <row r="8" spans="1:10" x14ac:dyDescent="0.25">
      <c r="A8" s="2" t="s">
        <v>3</v>
      </c>
      <c r="B8" s="6">
        <v>100</v>
      </c>
      <c r="C8" s="6">
        <v>120</v>
      </c>
    </row>
    <row r="9" spans="1:10" x14ac:dyDescent="0.25">
      <c r="A9" s="2" t="s">
        <v>4</v>
      </c>
      <c r="B9" s="6">
        <v>90</v>
      </c>
      <c r="C9" s="6">
        <v>80</v>
      </c>
    </row>
    <row r="11" spans="1:10" x14ac:dyDescent="0.25">
      <c r="A11" s="2" t="s">
        <v>6</v>
      </c>
      <c r="B11" s="4" t="s">
        <v>1</v>
      </c>
      <c r="C11" s="4" t="s">
        <v>2</v>
      </c>
      <c r="D11" s="4" t="s">
        <v>7</v>
      </c>
      <c r="E11" s="4"/>
      <c r="F11" s="4" t="s">
        <v>8</v>
      </c>
      <c r="H11" s="4" t="s">
        <v>14</v>
      </c>
      <c r="J11" s="2" t="s">
        <v>15</v>
      </c>
    </row>
    <row r="12" spans="1:10" x14ac:dyDescent="0.25">
      <c r="A12" s="2" t="s">
        <v>3</v>
      </c>
      <c r="B12" s="7">
        <v>0</v>
      </c>
      <c r="C12" s="8">
        <v>10.769230842590332</v>
      </c>
      <c r="D12" s="2">
        <f>SUMPRODUCT(B12:C12,B4:C4)</f>
        <v>7000.0000476837158</v>
      </c>
      <c r="E12" s="9" t="s">
        <v>9</v>
      </c>
      <c r="F12" s="10">
        <f>H12*(1+$J$12)</f>
        <v>7000</v>
      </c>
      <c r="H12" s="5">
        <v>7000</v>
      </c>
      <c r="J12" s="11">
        <v>0</v>
      </c>
    </row>
    <row r="13" spans="1:10" x14ac:dyDescent="0.25">
      <c r="A13" s="2" t="s">
        <v>4</v>
      </c>
      <c r="B13" s="7">
        <v>27.5</v>
      </c>
      <c r="C13" s="7">
        <v>0</v>
      </c>
      <c r="D13" s="2">
        <f>SUMPRODUCT(B13:C13,B5:C5)</f>
        <v>11000</v>
      </c>
      <c r="E13" s="9" t="s">
        <v>9</v>
      </c>
      <c r="F13" s="10">
        <f>H13*(1+$J$12)</f>
        <v>11000</v>
      </c>
      <c r="H13" s="5">
        <v>11000</v>
      </c>
    </row>
    <row r="14" spans="1:10" x14ac:dyDescent="0.25">
      <c r="A14" s="2" t="s">
        <v>10</v>
      </c>
      <c r="B14" s="2">
        <f>SUM(B12:B13)</f>
        <v>27.5</v>
      </c>
      <c r="C14" s="12">
        <f>SUM(C12:C13)</f>
        <v>10.769230842590332</v>
      </c>
    </row>
    <row r="15" spans="1:10" x14ac:dyDescent="0.25">
      <c r="B15" s="4" t="s">
        <v>11</v>
      </c>
      <c r="C15" s="4" t="s">
        <v>11</v>
      </c>
    </row>
    <row r="16" spans="1:10" x14ac:dyDescent="0.25">
      <c r="A16" s="2" t="s">
        <v>12</v>
      </c>
      <c r="B16" s="5">
        <v>100</v>
      </c>
      <c r="C16" s="5">
        <v>100</v>
      </c>
      <c r="H16" s="1"/>
    </row>
    <row r="17" spans="1:9" x14ac:dyDescent="0.25">
      <c r="H17" s="13"/>
      <c r="I17" s="14"/>
    </row>
    <row r="18" spans="1:9" x14ac:dyDescent="0.25">
      <c r="A18" s="2" t="s">
        <v>13</v>
      </c>
      <c r="B18" s="15">
        <f>SUMPRODUCT(B8:C9,B12:C13)</f>
        <v>3767.3077011108398</v>
      </c>
      <c r="H18" s="13"/>
      <c r="I18" s="14"/>
    </row>
    <row r="19" spans="1:9" x14ac:dyDescent="0.25">
      <c r="H19" s="13"/>
      <c r="I19" s="14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16</v>
      </c>
    </row>
    <row r="3" spans="1:2" x14ac:dyDescent="0.25">
      <c r="A3">
        <v>1</v>
      </c>
    </row>
    <row r="4" spans="1:2" x14ac:dyDescent="0.25">
      <c r="A4">
        <v>-0.5</v>
      </c>
    </row>
    <row r="5" spans="1:2" x14ac:dyDescent="0.25">
      <c r="A5">
        <v>0.5</v>
      </c>
    </row>
    <row r="6" spans="1:2" x14ac:dyDescent="0.25">
      <c r="A6">
        <v>0.1</v>
      </c>
    </row>
    <row r="8" spans="1:2" x14ac:dyDescent="0.25">
      <c r="A8" s="16"/>
      <c r="B8" s="16"/>
    </row>
    <row r="9" spans="1:2" x14ac:dyDescent="0.25">
      <c r="A9" t="s">
        <v>17</v>
      </c>
    </row>
    <row r="10" spans="1:2" x14ac:dyDescent="0.25">
      <c r="A10" t="s">
        <v>31</v>
      </c>
    </row>
    <row r="15" spans="1:2" x14ac:dyDescent="0.25">
      <c r="B1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5"/>
  <sheetViews>
    <sheetView workbookViewId="0"/>
  </sheetViews>
  <sheetFormatPr defaultRowHeight="15" x14ac:dyDescent="0.25"/>
  <sheetData>
    <row r="1" spans="1:11" x14ac:dyDescent="0.25">
      <c r="A1" s="17" t="s">
        <v>32</v>
      </c>
      <c r="K1" s="21" t="str">
        <f>CONCATENATE("Sensitivity of ",$K$4," to ","Pct change in reqts")</f>
        <v>Sensitivity of TotCost to Pct change in reqts</v>
      </c>
    </row>
    <row r="3" spans="1:11" x14ac:dyDescent="0.25">
      <c r="A3" t="s">
        <v>33</v>
      </c>
      <c r="K3" t="s">
        <v>34</v>
      </c>
    </row>
    <row r="4" spans="1:11" ht="40.5" x14ac:dyDescent="0.25">
      <c r="B4" s="19" t="s">
        <v>23</v>
      </c>
      <c r="J4" s="21">
        <f>MATCH($K$4,OutputAddresses,0)</f>
        <v>1</v>
      </c>
      <c r="K4" s="20" t="s">
        <v>23</v>
      </c>
    </row>
    <row r="5" spans="1:11" x14ac:dyDescent="0.25">
      <c r="A5" s="18">
        <v>-0.5</v>
      </c>
      <c r="B5" s="22">
        <v>1883.65</v>
      </c>
      <c r="K5">
        <f>INDEX(OutputValues,1,$J$4)</f>
        <v>1883.65</v>
      </c>
    </row>
    <row r="6" spans="1:11" x14ac:dyDescent="0.25">
      <c r="A6" s="18">
        <v>-0.40000000596046448</v>
      </c>
      <c r="B6" s="23">
        <v>2260.38</v>
      </c>
      <c r="K6">
        <f>INDEX(OutputValues,2,$J$4)</f>
        <v>2260.38</v>
      </c>
    </row>
    <row r="7" spans="1:11" x14ac:dyDescent="0.25">
      <c r="A7" s="18">
        <v>-0.30000001192092896</v>
      </c>
      <c r="B7" s="23">
        <v>2637.12</v>
      </c>
      <c r="K7">
        <f>INDEX(OutputValues,3,$J$4)</f>
        <v>2637.12</v>
      </c>
    </row>
    <row r="8" spans="1:11" x14ac:dyDescent="0.25">
      <c r="A8" s="18">
        <v>-0.19999998807907104</v>
      </c>
      <c r="B8" s="23">
        <v>3013.85</v>
      </c>
      <c r="K8">
        <f>INDEX(OutputValues,4,$J$4)</f>
        <v>3013.85</v>
      </c>
    </row>
    <row r="9" spans="1:11" x14ac:dyDescent="0.25">
      <c r="A9" s="18">
        <v>-9.9999994039535522E-2</v>
      </c>
      <c r="B9" s="23">
        <v>3390.58</v>
      </c>
      <c r="K9">
        <f>INDEX(OutputValues,5,$J$4)</f>
        <v>3390.58</v>
      </c>
    </row>
    <row r="10" spans="1:11" x14ac:dyDescent="0.25">
      <c r="A10" s="18">
        <v>7.4505805969238281E-9</v>
      </c>
      <c r="B10" s="23">
        <v>3767.31</v>
      </c>
      <c r="K10">
        <f>INDEX(OutputValues,6,$J$4)</f>
        <v>3767.31</v>
      </c>
    </row>
    <row r="11" spans="1:11" x14ac:dyDescent="0.25">
      <c r="A11" s="18">
        <v>0.10000000894069672</v>
      </c>
      <c r="B11" s="23">
        <v>4144.04</v>
      </c>
      <c r="K11">
        <f>INDEX(OutputValues,7,$J$4)</f>
        <v>4144.04</v>
      </c>
    </row>
    <row r="12" spans="1:11" x14ac:dyDescent="0.25">
      <c r="A12" s="18">
        <v>0.20000001788139343</v>
      </c>
      <c r="B12" s="23">
        <v>4520.7700000000004</v>
      </c>
      <c r="K12">
        <f>INDEX(OutputValues,8,$J$4)</f>
        <v>4520.7700000000004</v>
      </c>
    </row>
    <row r="13" spans="1:11" x14ac:dyDescent="0.25">
      <c r="A13" s="18">
        <v>0.30000001192092896</v>
      </c>
      <c r="B13" s="23">
        <v>4897.5</v>
      </c>
      <c r="K13">
        <f>INDEX(OutputValues,9,$J$4)</f>
        <v>4897.5</v>
      </c>
    </row>
    <row r="14" spans="1:11" x14ac:dyDescent="0.25">
      <c r="A14" s="18">
        <v>0.40000000596046448</v>
      </c>
      <c r="B14" s="23">
        <v>5274.23</v>
      </c>
      <c r="K14">
        <f>INDEX(OutputValues,10,$J$4)</f>
        <v>5274.23</v>
      </c>
    </row>
    <row r="15" spans="1:11" x14ac:dyDescent="0.25">
      <c r="A15" s="18">
        <v>0.5</v>
      </c>
      <c r="B15" s="24">
        <v>5650.96</v>
      </c>
      <c r="K15">
        <f>INDEX(OutputValues,11,$J$4)</f>
        <v>5650.96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Model</vt:lpstr>
      <vt:lpstr>STS_1</vt:lpstr>
      <vt:lpstr>AcresAvail</vt:lpstr>
      <vt:lpstr>AcresPlanted</vt:lpstr>
      <vt:lpstr>AcresUsed</vt:lpstr>
      <vt:lpstr>STS_1!ChartData</vt:lpstr>
      <vt:lpstr>STS_1!InputValues</vt:lpstr>
      <vt:lpstr>STS_1!OutputAddresses</vt:lpstr>
      <vt:lpstr>STS_1!OutputValues</vt:lpstr>
      <vt:lpstr>ReqdYields</vt:lpstr>
      <vt:lpstr>TotCost</vt:lpstr>
      <vt:lpstr>Yields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1996-04-05T01:00:08Z</cp:lastPrinted>
  <dcterms:created xsi:type="dcterms:W3CDTF">1996-04-05T01:00:29Z</dcterms:created>
  <dcterms:modified xsi:type="dcterms:W3CDTF">2014-05-20T16:24:19Z</dcterms:modified>
</cp:coreProperties>
</file>